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PE 1755.2023 SRP SGPE 51233.2023 - Serviços Gráficos\Edital e Anexos\"/>
    </mc:Choice>
  </mc:AlternateContent>
  <xr:revisionPtr revIDLastSave="0" documentId="13_ncr:1_{9F5102D2-0C5E-4072-B71A-C19EDE4CC2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I - PE 1755.2023" sheetId="1" r:id="rId1"/>
  </sheets>
  <definedNames>
    <definedName name="_xlnm.Print_Area" localSheetId="0">'Anexo II - PE 1755.2023'!$B$1:$AC$34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7" i="1" l="1"/>
  <c r="AA4" i="1"/>
  <c r="AC4" i="1" s="1"/>
  <c r="AA5" i="1"/>
  <c r="AC5" i="1" s="1"/>
  <c r="AA6" i="1"/>
  <c r="AC6" i="1" s="1"/>
  <c r="AA7" i="1"/>
  <c r="AC7" i="1" s="1"/>
  <c r="AA8" i="1"/>
  <c r="AC8" i="1" s="1"/>
  <c r="AA9" i="1"/>
  <c r="AC9" i="1" s="1"/>
  <c r="AA10" i="1"/>
  <c r="AC10" i="1" s="1"/>
  <c r="AA11" i="1"/>
  <c r="AC11" i="1" s="1"/>
  <c r="AA12" i="1"/>
  <c r="AC12" i="1" s="1"/>
  <c r="AA13" i="1"/>
  <c r="AC13" i="1" s="1"/>
  <c r="AA14" i="1"/>
  <c r="AC14" i="1" s="1"/>
  <c r="AA15" i="1"/>
  <c r="AC15" i="1" s="1"/>
  <c r="AA16" i="1"/>
  <c r="AC16" i="1" s="1"/>
  <c r="AA17" i="1"/>
  <c r="AC17" i="1" s="1"/>
  <c r="AA18" i="1"/>
  <c r="AC18" i="1" s="1"/>
  <c r="AA19" i="1"/>
  <c r="AC19" i="1" s="1"/>
  <c r="AA22" i="1"/>
  <c r="AC22" i="1" s="1"/>
  <c r="AA23" i="1"/>
  <c r="AC23" i="1" s="1"/>
  <c r="AA24" i="1"/>
  <c r="AC24" i="1" s="1"/>
  <c r="AA25" i="1"/>
  <c r="AC25" i="1" s="1"/>
  <c r="AA20" i="1"/>
  <c r="AC20" i="1" s="1"/>
  <c r="AA26" i="1"/>
  <c r="AC26" i="1" s="1"/>
  <c r="AA27" i="1"/>
  <c r="AA21" i="1"/>
  <c r="AC21" i="1" s="1"/>
  <c r="AA28" i="1"/>
  <c r="AC28" i="1" s="1"/>
  <c r="AA29" i="1"/>
  <c r="AC29" i="1" s="1"/>
  <c r="AA30" i="1"/>
  <c r="AC30" i="1" s="1"/>
  <c r="AA31" i="1"/>
  <c r="AC31" i="1" s="1"/>
  <c r="AA3" i="1"/>
  <c r="AC3" i="1" s="1"/>
  <c r="AD20" i="1" l="1"/>
  <c r="AD21" i="1"/>
  <c r="AD15" i="1"/>
  <c r="AD13" i="1"/>
  <c r="AD17" i="1"/>
  <c r="AD16" i="1"/>
  <c r="AD30" i="1" l="1"/>
  <c r="AD3" i="1"/>
  <c r="AD18" i="1"/>
  <c r="AD10" i="1"/>
  <c r="AD24" i="1"/>
  <c r="AD22" i="1"/>
  <c r="AD8" i="1"/>
  <c r="AD26" i="1"/>
  <c r="AD28" i="1"/>
  <c r="AD32" i="1" l="1"/>
</calcChain>
</file>

<file path=xl/sharedStrings.xml><?xml version="1.0" encoding="utf-8"?>
<sst xmlns="http://schemas.openxmlformats.org/spreadsheetml/2006/main" count="195" uniqueCount="79">
  <si>
    <t>ITEM</t>
  </si>
  <si>
    <t>QTD</t>
  </si>
  <si>
    <t>Descrição</t>
  </si>
  <si>
    <t>Grupo-classe</t>
  </si>
  <si>
    <t>Código NUC</t>
  </si>
  <si>
    <t>Unidade de Compra</t>
  </si>
  <si>
    <t>Detalhamento</t>
  </si>
  <si>
    <t>PLANILHA DE FORMAÇÃO DE PREÇOS - SERVIÇOS GRAFICOS</t>
  </si>
  <si>
    <t>50 X 70cm</t>
  </si>
  <si>
    <t>90 X 150cm</t>
  </si>
  <si>
    <t>110 X 150cm</t>
  </si>
  <si>
    <t>130 X 180cm</t>
  </si>
  <si>
    <t>80 X 120cm</t>
  </si>
  <si>
    <t>Unidade</t>
  </si>
  <si>
    <t>metro</t>
  </si>
  <si>
    <t>02-12</t>
  </si>
  <si>
    <t>50031-001</t>
  </si>
  <si>
    <t>339039.63</t>
  </si>
  <si>
    <t xml:space="preserve">90 X 120cm </t>
  </si>
  <si>
    <t>90cm x metro linear</t>
  </si>
  <si>
    <t>255 X 275cm</t>
  </si>
  <si>
    <t xml:space="preserve">295 X  875cm   </t>
  </si>
  <si>
    <t>310 X 914cm</t>
  </si>
  <si>
    <t>75cm X metro linear</t>
  </si>
  <si>
    <t>99 x 44,5cm</t>
  </si>
  <si>
    <t>70 x 35cm</t>
  </si>
  <si>
    <t>14 x 14cm</t>
  </si>
  <si>
    <t>até 100 un.</t>
  </si>
  <si>
    <t>101 a 500 un.</t>
  </si>
  <si>
    <t>30 x 40 cm</t>
  </si>
  <si>
    <t>100 a 1.000 un.</t>
  </si>
  <si>
    <t>acima de 1.001 un.</t>
  </si>
  <si>
    <t>100 a 500 un.</t>
  </si>
  <si>
    <t>Cartaz</t>
  </si>
  <si>
    <t>Peça</t>
  </si>
  <si>
    <t>Flyer</t>
  </si>
  <si>
    <t>Cartão</t>
  </si>
  <si>
    <t xml:space="preserve">Placa em PVC, branca, impressão digital 4x0 cores, resolução mínima 300dpi's e espessura de 2mm, acabamento corte a laser, inclui adequação de layout, instalada com fita. </t>
  </si>
  <si>
    <t>CARTAZ FORMATO A2; FORMATO A2 = 42 (largura) x 60 (altura) cm; Papel Couchê Brilho, com gramatura 115 G; COR DE IMPRESSÃO 4 CORES (Colorido) - impressão só frente (sem verso)</t>
  </si>
  <si>
    <t>CARTAZ FORMATO A3; FORMATO A3 = 30 (largura) x 42 (altura) cm; Papel Couchê Brilho, com gramatura 115 G; COR DE IMPRESSÃO 4 CORES (Colorido) - impressão só frente (sem verso)</t>
  </si>
  <si>
    <t>CARTAZ. Formato 30 (largura) x 40 (altura) cm; Impresso em papel fotográfico de alta qualidade, brilho, com gramatura 200g; qualidade de impressão de pelo menos 300 DPIs; Impressão colorida 4 cores - impressão só frente (sem verso)</t>
  </si>
  <si>
    <t>FLYER FRENTE E VERSO; FORMATO A5 = 15 (largura) X 21 (altura) cm; Papel Couchê Brilho, com gramatura 115 G; COR DE IMPRESSÃO 4 CORES (Colorido) - impressão frente e verso</t>
  </si>
  <si>
    <t>CARTÃO DE VISITA; FORMATO = 9 (largura) X 5 (altura) cm; Papel Couchê Fosco, com gramatura 240 G; COR DE IMPRESSÃO 4 CORES (Colorido) - impressão frente e verso</t>
  </si>
  <si>
    <t>Dimensões</t>
  </si>
  <si>
    <t>LOTE</t>
  </si>
  <si>
    <t>200 X 100cm</t>
  </si>
  <si>
    <t xml:space="preserve">Placa em PVC branco, impressão digital 4x0 cores, resolução mínima 300 dpi's e espessura de 2mm, com fixação dupla face de espuma acrílica para ambiente externo de no mínimo 20mm de largura e de no mínimo 10cm de tamanho para cada 150g de placa. </t>
  </si>
  <si>
    <r>
      <t xml:space="preserve">FOLDER FRENTE E VERSO; FORMATO A4 = 29,7 (largura) X 21 (altura) cm; Papel Couchê Brilho ou Fosco, com gramatura 115 G; COR DE IMPRESSÃO 4 CORES (Colorido) - impressão frente e verso. </t>
    </r>
    <r>
      <rPr>
        <sz val="12"/>
        <color rgb="FFFF0000"/>
        <rFont val="Calibri"/>
        <family val="2"/>
        <scheme val="minor"/>
      </rPr>
      <t xml:space="preserve">Com UMA dobra. </t>
    </r>
  </si>
  <si>
    <r>
      <t xml:space="preserve">FOLDER. Formato aberto: 39 X 28 cm; cor de impressão 4 cores (colorido - impressão frente e verso); papel couchê fosco, gramatura 150g; acabamento: folder dobrado em 3 partes iguais. </t>
    </r>
    <r>
      <rPr>
        <sz val="12"/>
        <color rgb="FFFF0000"/>
        <rFont val="Calibri"/>
        <family val="2"/>
        <scheme val="minor"/>
      </rPr>
      <t>DUAS dobras</t>
    </r>
  </si>
  <si>
    <t>MUSEU</t>
  </si>
  <si>
    <t>Reitoria SECOM</t>
  </si>
  <si>
    <t>Reitoria SCII</t>
  </si>
  <si>
    <t>Reitoria BU</t>
  </si>
  <si>
    <t>Reitoria PROEX</t>
  </si>
  <si>
    <t>ESAG</t>
  </si>
  <si>
    <t>CEART</t>
  </si>
  <si>
    <t>FAED</t>
  </si>
  <si>
    <t>CEAD</t>
  </si>
  <si>
    <t>CEFID</t>
  </si>
  <si>
    <t>CAV</t>
  </si>
  <si>
    <t>CEO</t>
  </si>
  <si>
    <t>CEPLAN</t>
  </si>
  <si>
    <t>CEAVI</t>
  </si>
  <si>
    <t>CCT</t>
  </si>
  <si>
    <t>CERES</t>
  </si>
  <si>
    <t>CESFI</t>
  </si>
  <si>
    <t>CESMO</t>
  </si>
  <si>
    <t>Crachá em cartão PVC laminado branco, impressão digital 4x1 cores, resolução mínima 300 dpi's e espessura de 0,70 a 0,80mm cantos arredondados, com perfuração entre 15 a 20mm compatível com grampo de metal tipo jacaré do cordão. Deverá acompanhar o desenvolvimento da arte para aprovação pela UDESC. Acompanha cordão para crachá personalizado em impressão digital, com grampo de metal tipo jacaré, em 100% poliéster. Crachá  5,4 X 8,60cm , cordão 1,3 a 1,6 X 80 a 90cm</t>
  </si>
  <si>
    <t>Crachá c/ cordão</t>
  </si>
  <si>
    <t xml:space="preserve"> </t>
  </si>
  <si>
    <t xml:space="preserve">TOTAL LOTE </t>
  </si>
  <si>
    <t>Preço Total</t>
  </si>
  <si>
    <t>Preço Máximo Unitário</t>
  </si>
  <si>
    <t>TOTAL</t>
  </si>
  <si>
    <t>Banner em lona, impressão digital 4x0 cores, resolução mínima 720 dpi's e 280 g/m² de gramatura mínima;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</t>
  </si>
  <si>
    <t>Banner em papel sulfite - impressão digital 4x0 cores, resolução mínima 720 dpi's e 120 g/m² de gramatura mínima;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</t>
  </si>
  <si>
    <t>Frontlight em lona, impressão digital 4x0 cores, resolução mínima 1200 dpi's e 440 g/m² de gramatura mínima; fixado com ilhóses dispostos de 20 em 20 cm, em ferro ou alumínio e de diâmetro compatível com a corda utilizada - corda trançada de no mínimo 4mm e de resistência suficiente e compatível com o frontlight. INSTALADO E RETIRADO.</t>
  </si>
  <si>
    <t>Adesivo em vinil, impressão digital 4x0 cores, resolução mínima 300 dpi's e 26 a 30 g/m² de gramatura mínima de cola; acabamento meio corte especial com faca.</t>
  </si>
  <si>
    <t>Adesivo recortado em vinil colorido (cores diversas a escolher), para adesivagem.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</si>
</sst>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0.0%"/>
    <numFmt numFmtId="167" formatCode="&quot;R$&quot;\ #,##0.00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4">
    <xf numFmtId="0" fontId="0" fillId="0" borderId="0" xfId="0"/>
    <xf numFmtId="166" fontId="2" fillId="0" borderId="0" xfId="2" applyNumberFormat="1" applyFont="1" applyFill="1" applyAlignment="1">
      <alignment horizontal="center" vertical="center"/>
    </xf>
    <xf numFmtId="0" fontId="0" fillId="0" borderId="0" xfId="0" applyFill="1"/>
    <xf numFmtId="164" fontId="2" fillId="0" borderId="0" xfId="0" applyNumberFormat="1" applyFont="1" applyFill="1" applyAlignment="1">
      <alignment horizontal="center"/>
    </xf>
    <xf numFmtId="0" fontId="0" fillId="0" borderId="0" xfId="0" applyFont="1"/>
    <xf numFmtId="165" fontId="5" fillId="0" borderId="0" xfId="0" applyNumberFormat="1" applyFont="1" applyFill="1" applyAlignment="1">
      <alignment horizontal="center"/>
    </xf>
    <xf numFmtId="49" fontId="8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6" fontId="1" fillId="4" borderId="3" xfId="2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165" fontId="7" fillId="4" borderId="3" xfId="0" applyNumberFormat="1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43" fontId="3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  <protection locked="0"/>
    </xf>
    <xf numFmtId="43" fontId="12" fillId="2" borderId="3" xfId="0" applyNumberFormat="1" applyFont="1" applyFill="1" applyBorder="1" applyAlignment="1">
      <alignment horizontal="center" vertical="center"/>
    </xf>
    <xf numFmtId="43" fontId="12" fillId="2" borderId="3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4" fontId="13" fillId="2" borderId="3" xfId="1" applyNumberFormat="1" applyFont="1" applyFill="1" applyBorder="1" applyAlignment="1">
      <alignment horizontal="center" vertical="center"/>
    </xf>
    <xf numFmtId="167" fontId="14" fillId="0" borderId="3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center" wrapText="1"/>
    </xf>
    <xf numFmtId="165" fontId="5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164" fontId="2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3" fontId="3" fillId="5" borderId="3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 applyProtection="1">
      <alignment horizontal="center" vertical="center"/>
      <protection locked="0"/>
    </xf>
    <xf numFmtId="0" fontId="10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justify" vertical="center" wrapText="1"/>
    </xf>
    <xf numFmtId="43" fontId="12" fillId="5" borderId="3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 applyProtection="1">
      <alignment horizontal="center" vertical="center"/>
      <protection locked="0"/>
    </xf>
    <xf numFmtId="43" fontId="12" fillId="5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10" fillId="5" borderId="3" xfId="0" applyFont="1" applyFill="1" applyBorder="1" applyAlignment="1">
      <alignment horizontal="center" vertical="center"/>
    </xf>
    <xf numFmtId="43" fontId="12" fillId="5" borderId="3" xfId="0" applyNumberFormat="1" applyFont="1" applyFill="1" applyBorder="1" applyAlignment="1">
      <alignment horizontal="center" vertical="center"/>
    </xf>
    <xf numFmtId="43" fontId="12" fillId="2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43" fontId="12" fillId="2" borderId="1" xfId="0" applyNumberFormat="1" applyFont="1" applyFill="1" applyBorder="1" applyAlignment="1">
      <alignment horizontal="center" vertical="center"/>
    </xf>
    <xf numFmtId="43" fontId="12" fillId="2" borderId="2" xfId="0" applyNumberFormat="1" applyFont="1" applyFill="1" applyBorder="1" applyAlignment="1">
      <alignment horizontal="center" vertical="center"/>
    </xf>
    <xf numFmtId="43" fontId="12" fillId="5" borderId="1" xfId="0" applyNumberFormat="1" applyFont="1" applyFill="1" applyBorder="1" applyAlignment="1">
      <alignment horizontal="center" vertical="center"/>
    </xf>
    <xf numFmtId="43" fontId="12" fillId="5" borderId="2" xfId="0" applyNumberFormat="1" applyFont="1" applyFill="1" applyBorder="1" applyAlignment="1">
      <alignment horizontal="center" vertical="center"/>
    </xf>
  </cellXfs>
  <cellStyles count="6">
    <cellStyle name="Moeda" xfId="1" builtinId="4"/>
    <cellStyle name="Moeda 2" xfId="5" xr:uid="{720A19DE-1CB4-4A6F-88A9-180E015F991F}"/>
    <cellStyle name="Moeda 3" xfId="4" xr:uid="{3ECEE317-C54C-43E2-8756-79A7E79DDD81}"/>
    <cellStyle name="Normal" xfId="0" builtinId="0"/>
    <cellStyle name="Normal 2" xfId="3" xr:uid="{EF0EC5F4-F568-4236-A2EE-B0391B353293}"/>
    <cellStyle name="Porcentagem" xfId="2" builtinId="5"/>
  </cellStyles>
  <dxfs count="1"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328083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showGridLines="0" tabSelected="1" zoomScale="90" zoomScaleNormal="90" zoomScaleSheetLayoutView="100" zoomScalePageLayoutView="80" workbookViewId="0">
      <pane xSplit="7" ySplit="2" topLeftCell="N21" activePane="bottomRight" state="frozen"/>
      <selection pane="topRight" activeCell="H1" sqref="H1"/>
      <selection pane="bottomLeft" activeCell="A4" sqref="A4"/>
      <selection pane="bottomRight" activeCell="Z15" sqref="R15:Z15"/>
    </sheetView>
  </sheetViews>
  <sheetFormatPr defaultRowHeight="15" x14ac:dyDescent="0.25"/>
  <cols>
    <col min="1" max="1" width="9.140625" style="16"/>
    <col min="2" max="2" width="6.85546875" customWidth="1"/>
    <col min="3" max="3" width="65.140625" style="34" customWidth="1"/>
    <col min="4" max="8" width="14.5703125" style="4" customWidth="1"/>
    <col min="9" max="9" width="9.140625" style="4" customWidth="1"/>
    <col min="10" max="10" width="8.7109375" style="4" customWidth="1"/>
    <col min="11" max="11" width="9.140625" style="4" customWidth="1"/>
    <col min="12" max="12" width="8.7109375" style="4" customWidth="1"/>
    <col min="13" max="13" width="8.85546875" style="4" customWidth="1"/>
    <col min="14" max="14" width="6.85546875" style="4" customWidth="1"/>
    <col min="15" max="15" width="8" style="4" customWidth="1"/>
    <col min="16" max="16" width="6.85546875" style="4" customWidth="1"/>
    <col min="17" max="17" width="7" style="4" customWidth="1"/>
    <col min="18" max="18" width="7.140625" style="4" customWidth="1"/>
    <col min="19" max="19" width="5.7109375" style="4" customWidth="1"/>
    <col min="20" max="20" width="6.7109375" style="4" bestFit="1" customWidth="1"/>
    <col min="21" max="21" width="9.42578125" style="4" customWidth="1"/>
    <col min="22" max="22" width="7.42578125" style="4" customWidth="1"/>
    <col min="23" max="23" width="6.7109375" style="4" bestFit="1" customWidth="1"/>
    <col min="24" max="24" width="7.5703125" style="4" customWidth="1"/>
    <col min="25" max="25" width="6.7109375" style="4" customWidth="1"/>
    <col min="26" max="26" width="8.7109375" style="4" customWidth="1"/>
    <col min="27" max="27" width="6.7109375" style="4" bestFit="1" customWidth="1"/>
    <col min="28" max="28" width="15.28515625" style="14" customWidth="1"/>
    <col min="29" max="29" width="13.42578125" style="14" customWidth="1"/>
    <col min="30" max="30" width="21.42578125" style="16" customWidth="1"/>
  </cols>
  <sheetData>
    <row r="1" spans="1:30" ht="55.5" customHeight="1" x14ac:dyDescent="0.25">
      <c r="A1" s="53" t="s">
        <v>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5"/>
    </row>
    <row r="2" spans="1:30" s="2" customFormat="1" ht="31.15" customHeight="1" x14ac:dyDescent="0.25">
      <c r="A2" s="17" t="s">
        <v>44</v>
      </c>
      <c r="B2" s="17" t="s">
        <v>0</v>
      </c>
      <c r="C2" s="20" t="s">
        <v>2</v>
      </c>
      <c r="D2" s="11" t="s">
        <v>43</v>
      </c>
      <c r="E2" s="11" t="s">
        <v>5</v>
      </c>
      <c r="F2" s="12" t="s">
        <v>6</v>
      </c>
      <c r="G2" s="11" t="s">
        <v>3</v>
      </c>
      <c r="H2" s="11" t="s">
        <v>4</v>
      </c>
      <c r="I2" s="11" t="s">
        <v>50</v>
      </c>
      <c r="J2" s="11" t="s">
        <v>51</v>
      </c>
      <c r="K2" s="11" t="s">
        <v>52</v>
      </c>
      <c r="L2" s="11" t="s">
        <v>53</v>
      </c>
      <c r="M2" s="20" t="s">
        <v>49</v>
      </c>
      <c r="N2" s="20" t="s">
        <v>54</v>
      </c>
      <c r="O2" s="20" t="s">
        <v>55</v>
      </c>
      <c r="P2" s="20" t="s">
        <v>56</v>
      </c>
      <c r="Q2" s="20" t="s">
        <v>57</v>
      </c>
      <c r="R2" s="20" t="s">
        <v>58</v>
      </c>
      <c r="S2" s="20" t="s">
        <v>59</v>
      </c>
      <c r="T2" s="20" t="s">
        <v>60</v>
      </c>
      <c r="U2" s="20" t="s">
        <v>61</v>
      </c>
      <c r="V2" s="20" t="s">
        <v>62</v>
      </c>
      <c r="W2" s="20" t="s">
        <v>63</v>
      </c>
      <c r="X2" s="20" t="s">
        <v>64</v>
      </c>
      <c r="Y2" s="20" t="s">
        <v>65</v>
      </c>
      <c r="Z2" s="20" t="s">
        <v>66</v>
      </c>
      <c r="AA2" s="20" t="s">
        <v>1</v>
      </c>
      <c r="AB2" s="18" t="s">
        <v>72</v>
      </c>
      <c r="AC2" s="18" t="s">
        <v>71</v>
      </c>
      <c r="AD2" s="19" t="s">
        <v>70</v>
      </c>
    </row>
    <row r="3" spans="1:30" ht="33" customHeight="1" x14ac:dyDescent="0.25">
      <c r="A3" s="47">
        <v>1</v>
      </c>
      <c r="B3" s="8">
        <v>1</v>
      </c>
      <c r="C3" s="49" t="s">
        <v>74</v>
      </c>
      <c r="D3" s="10" t="s">
        <v>8</v>
      </c>
      <c r="E3" s="10" t="s">
        <v>13</v>
      </c>
      <c r="F3" s="10" t="s">
        <v>17</v>
      </c>
      <c r="G3" s="6" t="s">
        <v>15</v>
      </c>
      <c r="H3" s="6" t="s">
        <v>16</v>
      </c>
      <c r="I3" s="10">
        <v>75</v>
      </c>
      <c r="J3" s="10"/>
      <c r="K3" s="10"/>
      <c r="L3" s="10">
        <v>5</v>
      </c>
      <c r="M3" s="10"/>
      <c r="N3" s="10">
        <v>33</v>
      </c>
      <c r="O3" s="10">
        <v>20</v>
      </c>
      <c r="P3" s="10">
        <v>20</v>
      </c>
      <c r="Q3" s="10"/>
      <c r="R3" s="10">
        <v>10</v>
      </c>
      <c r="S3" s="10"/>
      <c r="T3" s="10">
        <v>3</v>
      </c>
      <c r="U3" s="10">
        <v>100</v>
      </c>
      <c r="V3" s="10"/>
      <c r="W3" s="10">
        <v>52</v>
      </c>
      <c r="X3" s="10">
        <v>22</v>
      </c>
      <c r="Y3" s="10"/>
      <c r="Z3" s="10">
        <v>10</v>
      </c>
      <c r="AA3" s="23">
        <f>SUM(I3:Z3)</f>
        <v>350</v>
      </c>
      <c r="AB3" s="24">
        <v>27</v>
      </c>
      <c r="AC3" s="24">
        <f>AA3*AB3</f>
        <v>9450</v>
      </c>
      <c r="AD3" s="52">
        <f>SUM(AC3:AC7)</f>
        <v>298424</v>
      </c>
    </row>
    <row r="4" spans="1:30" ht="30.75" customHeight="1" x14ac:dyDescent="0.25">
      <c r="A4" s="47"/>
      <c r="B4" s="8">
        <v>2</v>
      </c>
      <c r="C4" s="49"/>
      <c r="D4" s="10" t="s">
        <v>9</v>
      </c>
      <c r="E4" s="10" t="s">
        <v>13</v>
      </c>
      <c r="F4" s="10" t="s">
        <v>17</v>
      </c>
      <c r="G4" s="6" t="s">
        <v>15</v>
      </c>
      <c r="H4" s="6" t="s">
        <v>16</v>
      </c>
      <c r="I4" s="10">
        <v>20</v>
      </c>
      <c r="J4" s="10"/>
      <c r="K4" s="10"/>
      <c r="L4" s="10">
        <v>50</v>
      </c>
      <c r="M4" s="10">
        <v>20</v>
      </c>
      <c r="N4" s="10">
        <v>5</v>
      </c>
      <c r="O4" s="10">
        <v>100</v>
      </c>
      <c r="P4" s="10">
        <v>20</v>
      </c>
      <c r="Q4" s="10">
        <v>70</v>
      </c>
      <c r="R4" s="10">
        <v>50</v>
      </c>
      <c r="S4" s="10">
        <v>20</v>
      </c>
      <c r="T4" s="10">
        <v>55</v>
      </c>
      <c r="U4" s="10">
        <v>50</v>
      </c>
      <c r="V4" s="10">
        <v>99</v>
      </c>
      <c r="W4" s="10">
        <v>158</v>
      </c>
      <c r="X4" s="10">
        <v>2</v>
      </c>
      <c r="Y4" s="10"/>
      <c r="Z4" s="10">
        <v>10</v>
      </c>
      <c r="AA4" s="23">
        <f t="shared" ref="AA4:AA31" si="0">SUM(I4:Z4)</f>
        <v>729</v>
      </c>
      <c r="AB4" s="24">
        <v>102</v>
      </c>
      <c r="AC4" s="24">
        <f t="shared" ref="AC4:AC31" si="1">AA4*AB4</f>
        <v>74358</v>
      </c>
      <c r="AD4" s="52"/>
    </row>
    <row r="5" spans="1:30" ht="25.5" customHeight="1" x14ac:dyDescent="0.25">
      <c r="A5" s="47"/>
      <c r="B5" s="8">
        <v>3</v>
      </c>
      <c r="C5" s="49"/>
      <c r="D5" s="10" t="s">
        <v>10</v>
      </c>
      <c r="E5" s="10" t="s">
        <v>13</v>
      </c>
      <c r="F5" s="10" t="s">
        <v>17</v>
      </c>
      <c r="G5" s="6" t="s">
        <v>15</v>
      </c>
      <c r="H5" s="6" t="s">
        <v>16</v>
      </c>
      <c r="I5" s="10">
        <v>60</v>
      </c>
      <c r="J5" s="10"/>
      <c r="K5" s="10"/>
      <c r="L5" s="10">
        <v>10</v>
      </c>
      <c r="M5" s="10"/>
      <c r="N5" s="10"/>
      <c r="O5" s="10">
        <v>50</v>
      </c>
      <c r="P5" s="10">
        <v>20</v>
      </c>
      <c r="Q5" s="10">
        <v>10</v>
      </c>
      <c r="R5" s="10"/>
      <c r="S5" s="10">
        <v>15</v>
      </c>
      <c r="T5" s="10">
        <v>79</v>
      </c>
      <c r="U5" s="10">
        <v>50</v>
      </c>
      <c r="V5" s="10"/>
      <c r="W5" s="10">
        <v>102</v>
      </c>
      <c r="X5" s="10">
        <v>2</v>
      </c>
      <c r="Y5" s="10"/>
      <c r="Z5" s="10">
        <v>10</v>
      </c>
      <c r="AA5" s="23">
        <f t="shared" si="0"/>
        <v>408</v>
      </c>
      <c r="AB5" s="24">
        <v>124</v>
      </c>
      <c r="AC5" s="24">
        <f t="shared" si="1"/>
        <v>50592</v>
      </c>
      <c r="AD5" s="52"/>
    </row>
    <row r="6" spans="1:30" ht="28.5" customHeight="1" x14ac:dyDescent="0.25">
      <c r="A6" s="47"/>
      <c r="B6" s="8">
        <v>4</v>
      </c>
      <c r="C6" s="49"/>
      <c r="D6" s="10" t="s">
        <v>11</v>
      </c>
      <c r="E6" s="10" t="s">
        <v>13</v>
      </c>
      <c r="F6" s="10" t="s">
        <v>17</v>
      </c>
      <c r="G6" s="6" t="s">
        <v>15</v>
      </c>
      <c r="H6" s="6" t="s">
        <v>16</v>
      </c>
      <c r="I6" s="10">
        <v>10</v>
      </c>
      <c r="J6" s="10"/>
      <c r="K6" s="10">
        <v>3</v>
      </c>
      <c r="L6" s="10">
        <v>35</v>
      </c>
      <c r="M6" s="10"/>
      <c r="N6" s="10">
        <v>20</v>
      </c>
      <c r="O6" s="10">
        <v>30</v>
      </c>
      <c r="P6" s="10">
        <v>10</v>
      </c>
      <c r="Q6" s="10">
        <v>10</v>
      </c>
      <c r="R6" s="10"/>
      <c r="S6" s="10">
        <v>5</v>
      </c>
      <c r="T6" s="10">
        <v>34</v>
      </c>
      <c r="U6" s="10">
        <v>20</v>
      </c>
      <c r="V6" s="10"/>
      <c r="W6" s="10">
        <v>56</v>
      </c>
      <c r="X6" s="10">
        <v>2</v>
      </c>
      <c r="Y6" s="10">
        <v>10</v>
      </c>
      <c r="Z6" s="10">
        <v>5</v>
      </c>
      <c r="AA6" s="23">
        <f t="shared" si="0"/>
        <v>250</v>
      </c>
      <c r="AB6" s="24">
        <v>176</v>
      </c>
      <c r="AC6" s="24">
        <f t="shared" si="1"/>
        <v>44000</v>
      </c>
      <c r="AD6" s="52"/>
    </row>
    <row r="7" spans="1:30" ht="23.25" customHeight="1" x14ac:dyDescent="0.25">
      <c r="A7" s="47"/>
      <c r="B7" s="8">
        <v>5</v>
      </c>
      <c r="C7" s="49"/>
      <c r="D7" s="10" t="s">
        <v>12</v>
      </c>
      <c r="E7" s="10" t="s">
        <v>13</v>
      </c>
      <c r="F7" s="10" t="s">
        <v>17</v>
      </c>
      <c r="G7" s="6" t="s">
        <v>15</v>
      </c>
      <c r="H7" s="6" t="s">
        <v>16</v>
      </c>
      <c r="I7" s="10">
        <v>10</v>
      </c>
      <c r="J7" s="10"/>
      <c r="K7" s="10">
        <v>15</v>
      </c>
      <c r="L7" s="10">
        <v>1000</v>
      </c>
      <c r="M7" s="10">
        <v>20</v>
      </c>
      <c r="N7" s="10">
        <v>130</v>
      </c>
      <c r="O7" s="10">
        <v>50</v>
      </c>
      <c r="P7" s="10">
        <v>50</v>
      </c>
      <c r="Q7" s="10"/>
      <c r="R7" s="10">
        <v>50</v>
      </c>
      <c r="S7" s="10">
        <v>80</v>
      </c>
      <c r="T7" s="10">
        <v>19</v>
      </c>
      <c r="U7" s="10">
        <v>20</v>
      </c>
      <c r="V7" s="10"/>
      <c r="W7" s="10">
        <v>196</v>
      </c>
      <c r="X7" s="10">
        <v>2</v>
      </c>
      <c r="Y7" s="10">
        <v>15</v>
      </c>
      <c r="Z7" s="10">
        <v>10</v>
      </c>
      <c r="AA7" s="23">
        <f t="shared" si="0"/>
        <v>1667</v>
      </c>
      <c r="AB7" s="24">
        <v>72</v>
      </c>
      <c r="AC7" s="24">
        <f t="shared" si="1"/>
        <v>120024</v>
      </c>
      <c r="AD7" s="52"/>
    </row>
    <row r="8" spans="1:30" ht="58.5" customHeight="1" x14ac:dyDescent="0.25">
      <c r="A8" s="50">
        <v>2</v>
      </c>
      <c r="B8" s="35">
        <v>6</v>
      </c>
      <c r="C8" s="48" t="s">
        <v>75</v>
      </c>
      <c r="D8" s="36" t="s">
        <v>8</v>
      </c>
      <c r="E8" s="36" t="s">
        <v>13</v>
      </c>
      <c r="F8" s="36" t="s">
        <v>17</v>
      </c>
      <c r="G8" s="37" t="s">
        <v>15</v>
      </c>
      <c r="H8" s="37" t="s">
        <v>16</v>
      </c>
      <c r="I8" s="36">
        <v>20</v>
      </c>
      <c r="J8" s="36"/>
      <c r="K8" s="36"/>
      <c r="L8" s="36">
        <v>20</v>
      </c>
      <c r="M8" s="36"/>
      <c r="N8" s="36"/>
      <c r="O8" s="36">
        <v>25</v>
      </c>
      <c r="P8" s="36">
        <v>10</v>
      </c>
      <c r="Q8" s="36"/>
      <c r="R8" s="36">
        <v>25</v>
      </c>
      <c r="S8" s="36"/>
      <c r="T8" s="36">
        <v>3</v>
      </c>
      <c r="U8" s="36">
        <v>100</v>
      </c>
      <c r="V8" s="36"/>
      <c r="W8" s="36">
        <v>10</v>
      </c>
      <c r="X8" s="36"/>
      <c r="Y8" s="36"/>
      <c r="Z8" s="36">
        <v>5</v>
      </c>
      <c r="AA8" s="38">
        <f t="shared" si="0"/>
        <v>218</v>
      </c>
      <c r="AB8" s="39">
        <v>35</v>
      </c>
      <c r="AC8" s="39">
        <f t="shared" si="1"/>
        <v>7630</v>
      </c>
      <c r="AD8" s="51">
        <f>SUM(AC8:AC9)</f>
        <v>41770</v>
      </c>
    </row>
    <row r="9" spans="1:30" ht="69" customHeight="1" x14ac:dyDescent="0.25">
      <c r="A9" s="50"/>
      <c r="B9" s="35">
        <v>7</v>
      </c>
      <c r="C9" s="48"/>
      <c r="D9" s="36" t="s">
        <v>18</v>
      </c>
      <c r="E9" s="36" t="s">
        <v>13</v>
      </c>
      <c r="F9" s="36" t="s">
        <v>17</v>
      </c>
      <c r="G9" s="37" t="s">
        <v>15</v>
      </c>
      <c r="H9" s="37" t="s">
        <v>16</v>
      </c>
      <c r="I9" s="36">
        <v>70</v>
      </c>
      <c r="J9" s="36"/>
      <c r="K9" s="36"/>
      <c r="L9" s="36">
        <v>20</v>
      </c>
      <c r="M9" s="36"/>
      <c r="N9" s="36"/>
      <c r="O9" s="36">
        <v>40</v>
      </c>
      <c r="P9" s="36">
        <v>30</v>
      </c>
      <c r="Q9" s="36"/>
      <c r="R9" s="36">
        <v>125</v>
      </c>
      <c r="S9" s="36"/>
      <c r="T9" s="36">
        <v>133</v>
      </c>
      <c r="U9" s="36">
        <v>100</v>
      </c>
      <c r="V9" s="36">
        <v>20</v>
      </c>
      <c r="W9" s="36">
        <v>24</v>
      </c>
      <c r="X9" s="36"/>
      <c r="Y9" s="36">
        <v>2</v>
      </c>
      <c r="Z9" s="36">
        <v>5</v>
      </c>
      <c r="AA9" s="38">
        <f t="shared" si="0"/>
        <v>569</v>
      </c>
      <c r="AB9" s="39">
        <v>60</v>
      </c>
      <c r="AC9" s="39">
        <f t="shared" si="1"/>
        <v>34140</v>
      </c>
      <c r="AD9" s="51"/>
    </row>
    <row r="10" spans="1:30" ht="29.25" customHeight="1" x14ac:dyDescent="0.25">
      <c r="A10" s="47">
        <v>3</v>
      </c>
      <c r="B10" s="8">
        <v>8</v>
      </c>
      <c r="C10" s="49" t="s">
        <v>76</v>
      </c>
      <c r="D10" s="10" t="s">
        <v>20</v>
      </c>
      <c r="E10" s="10" t="s">
        <v>13</v>
      </c>
      <c r="F10" s="10" t="s">
        <v>17</v>
      </c>
      <c r="G10" s="6" t="s">
        <v>15</v>
      </c>
      <c r="H10" s="6" t="s">
        <v>16</v>
      </c>
      <c r="I10" s="10">
        <v>15</v>
      </c>
      <c r="J10" s="10"/>
      <c r="K10" s="10"/>
      <c r="L10" s="10">
        <v>5</v>
      </c>
      <c r="M10" s="10"/>
      <c r="N10" s="10"/>
      <c r="O10" s="10">
        <v>10</v>
      </c>
      <c r="P10" s="10">
        <v>10</v>
      </c>
      <c r="Q10" s="10"/>
      <c r="R10" s="10"/>
      <c r="S10" s="10">
        <v>2</v>
      </c>
      <c r="T10" s="10">
        <v>2</v>
      </c>
      <c r="U10" s="10">
        <v>20</v>
      </c>
      <c r="V10" s="10">
        <v>28</v>
      </c>
      <c r="W10" s="10">
        <v>7</v>
      </c>
      <c r="X10" s="10">
        <v>1</v>
      </c>
      <c r="Y10" s="10"/>
      <c r="Z10" s="10">
        <v>2</v>
      </c>
      <c r="AA10" s="23">
        <f t="shared" si="0"/>
        <v>102</v>
      </c>
      <c r="AB10" s="24">
        <v>842</v>
      </c>
      <c r="AC10" s="24">
        <f t="shared" si="1"/>
        <v>85884</v>
      </c>
      <c r="AD10" s="52">
        <f>SUM(AC10:AC12)</f>
        <v>586830.28</v>
      </c>
    </row>
    <row r="11" spans="1:30" ht="24.75" customHeight="1" x14ac:dyDescent="0.25">
      <c r="A11" s="47"/>
      <c r="B11" s="8">
        <v>9</v>
      </c>
      <c r="C11" s="49"/>
      <c r="D11" s="10" t="s">
        <v>21</v>
      </c>
      <c r="E11" s="10" t="s">
        <v>13</v>
      </c>
      <c r="F11" s="10" t="s">
        <v>17</v>
      </c>
      <c r="G11" s="6" t="s">
        <v>15</v>
      </c>
      <c r="H11" s="6" t="s">
        <v>16</v>
      </c>
      <c r="I11" s="10">
        <v>20</v>
      </c>
      <c r="J11" s="10"/>
      <c r="K11" s="10"/>
      <c r="L11" s="10">
        <v>5</v>
      </c>
      <c r="M11" s="10"/>
      <c r="N11" s="10">
        <v>22</v>
      </c>
      <c r="O11" s="10">
        <v>15</v>
      </c>
      <c r="P11" s="10">
        <v>5</v>
      </c>
      <c r="Q11" s="10"/>
      <c r="R11" s="10"/>
      <c r="S11" s="10"/>
      <c r="T11" s="10">
        <v>2</v>
      </c>
      <c r="U11" s="10">
        <v>5</v>
      </c>
      <c r="V11" s="10"/>
      <c r="W11" s="10">
        <v>3</v>
      </c>
      <c r="X11" s="10">
        <v>1</v>
      </c>
      <c r="Y11" s="10"/>
      <c r="Z11" s="10">
        <v>1</v>
      </c>
      <c r="AA11" s="23">
        <f t="shared" si="0"/>
        <v>79</v>
      </c>
      <c r="AB11" s="24">
        <v>3098</v>
      </c>
      <c r="AC11" s="24">
        <f t="shared" si="1"/>
        <v>244742</v>
      </c>
      <c r="AD11" s="52"/>
    </row>
    <row r="12" spans="1:30" ht="25.5" customHeight="1" x14ac:dyDescent="0.25">
      <c r="A12" s="47"/>
      <c r="B12" s="8">
        <v>10</v>
      </c>
      <c r="C12" s="49"/>
      <c r="D12" s="10" t="s">
        <v>22</v>
      </c>
      <c r="E12" s="10" t="s">
        <v>13</v>
      </c>
      <c r="F12" s="10" t="s">
        <v>17</v>
      </c>
      <c r="G12" s="6" t="s">
        <v>15</v>
      </c>
      <c r="H12" s="6" t="s">
        <v>16</v>
      </c>
      <c r="I12" s="10">
        <v>30</v>
      </c>
      <c r="J12" s="10"/>
      <c r="K12" s="10">
        <v>2</v>
      </c>
      <c r="L12" s="10">
        <v>5</v>
      </c>
      <c r="M12" s="10"/>
      <c r="N12" s="10">
        <v>10</v>
      </c>
      <c r="O12" s="10">
        <v>12</v>
      </c>
      <c r="P12" s="10">
        <v>3</v>
      </c>
      <c r="Q12" s="10"/>
      <c r="R12" s="10"/>
      <c r="S12" s="10"/>
      <c r="T12" s="10">
        <v>2</v>
      </c>
      <c r="U12" s="10">
        <v>5</v>
      </c>
      <c r="V12" s="10"/>
      <c r="W12" s="10">
        <v>3</v>
      </c>
      <c r="X12" s="10">
        <v>1</v>
      </c>
      <c r="Y12" s="10"/>
      <c r="Z12" s="10">
        <v>1</v>
      </c>
      <c r="AA12" s="23">
        <f t="shared" si="0"/>
        <v>74</v>
      </c>
      <c r="AB12" s="24">
        <v>3462.22</v>
      </c>
      <c r="AC12" s="24">
        <f t="shared" si="1"/>
        <v>256204.28</v>
      </c>
      <c r="AD12" s="52"/>
    </row>
    <row r="13" spans="1:30" ht="30" x14ac:dyDescent="0.25">
      <c r="A13" s="50">
        <v>4</v>
      </c>
      <c r="B13" s="35">
        <v>11</v>
      </c>
      <c r="C13" s="48" t="s">
        <v>77</v>
      </c>
      <c r="D13" s="36" t="s">
        <v>23</v>
      </c>
      <c r="E13" s="36" t="s">
        <v>14</v>
      </c>
      <c r="F13" s="36" t="s">
        <v>17</v>
      </c>
      <c r="G13" s="40" t="s">
        <v>15</v>
      </c>
      <c r="H13" s="40" t="s">
        <v>16</v>
      </c>
      <c r="I13" s="36">
        <v>3000</v>
      </c>
      <c r="J13" s="36"/>
      <c r="K13" s="36">
        <v>50</v>
      </c>
      <c r="L13" s="36">
        <v>25</v>
      </c>
      <c r="M13" s="36"/>
      <c r="N13" s="36">
        <v>314</v>
      </c>
      <c r="O13" s="36">
        <v>70</v>
      </c>
      <c r="P13" s="36">
        <v>20</v>
      </c>
      <c r="Q13" s="36">
        <v>10</v>
      </c>
      <c r="R13" s="36">
        <v>20</v>
      </c>
      <c r="S13" s="36"/>
      <c r="T13" s="36">
        <v>5</v>
      </c>
      <c r="U13" s="36">
        <v>50</v>
      </c>
      <c r="V13" s="36"/>
      <c r="W13" s="36">
        <v>103</v>
      </c>
      <c r="X13" s="36">
        <v>300</v>
      </c>
      <c r="Y13" s="36">
        <v>10</v>
      </c>
      <c r="Z13" s="36">
        <v>5</v>
      </c>
      <c r="AA13" s="38">
        <f t="shared" si="0"/>
        <v>3982</v>
      </c>
      <c r="AB13" s="39">
        <v>90</v>
      </c>
      <c r="AC13" s="39">
        <f t="shared" si="1"/>
        <v>358380</v>
      </c>
      <c r="AD13" s="51">
        <f>SUM(AC13:AC14)</f>
        <v>384320.33999999997</v>
      </c>
    </row>
    <row r="14" spans="1:30" ht="15.75" x14ac:dyDescent="0.25">
      <c r="A14" s="50"/>
      <c r="B14" s="35">
        <v>12</v>
      </c>
      <c r="C14" s="48"/>
      <c r="D14" s="36" t="s">
        <v>24</v>
      </c>
      <c r="E14" s="36" t="s">
        <v>13</v>
      </c>
      <c r="F14" s="36" t="s">
        <v>17</v>
      </c>
      <c r="G14" s="40" t="s">
        <v>15</v>
      </c>
      <c r="H14" s="40" t="s">
        <v>16</v>
      </c>
      <c r="I14" s="36">
        <v>30</v>
      </c>
      <c r="J14" s="36"/>
      <c r="K14" s="36"/>
      <c r="L14" s="36">
        <v>15</v>
      </c>
      <c r="M14" s="36"/>
      <c r="N14" s="36">
        <v>50</v>
      </c>
      <c r="O14" s="36">
        <v>55</v>
      </c>
      <c r="P14" s="36"/>
      <c r="Q14" s="36"/>
      <c r="R14" s="36"/>
      <c r="S14" s="36"/>
      <c r="T14" s="36">
        <v>7</v>
      </c>
      <c r="U14" s="36">
        <v>50</v>
      </c>
      <c r="V14" s="36"/>
      <c r="W14" s="36">
        <v>51</v>
      </c>
      <c r="X14" s="36">
        <v>310</v>
      </c>
      <c r="Y14" s="36">
        <v>60</v>
      </c>
      <c r="Z14" s="36">
        <v>5</v>
      </c>
      <c r="AA14" s="38">
        <f t="shared" si="0"/>
        <v>633</v>
      </c>
      <c r="AB14" s="39">
        <v>40.98</v>
      </c>
      <c r="AC14" s="39">
        <f t="shared" si="1"/>
        <v>25940.339999999997</v>
      </c>
      <c r="AD14" s="51"/>
    </row>
    <row r="15" spans="1:30" ht="31.5" x14ac:dyDescent="0.25">
      <c r="A15" s="25">
        <v>5</v>
      </c>
      <c r="B15" s="8">
        <v>13</v>
      </c>
      <c r="C15" s="32" t="s">
        <v>78</v>
      </c>
      <c r="D15" s="22" t="s">
        <v>19</v>
      </c>
      <c r="E15" s="26" t="s">
        <v>14</v>
      </c>
      <c r="F15" s="10" t="s">
        <v>17</v>
      </c>
      <c r="G15" s="9" t="s">
        <v>15</v>
      </c>
      <c r="H15" s="9" t="s">
        <v>16</v>
      </c>
      <c r="I15" s="22">
        <v>200</v>
      </c>
      <c r="J15" s="22"/>
      <c r="K15" s="22">
        <v>80</v>
      </c>
      <c r="L15" s="22">
        <v>20</v>
      </c>
      <c r="M15" s="22"/>
      <c r="N15" s="22">
        <v>160</v>
      </c>
      <c r="O15" s="22">
        <v>120</v>
      </c>
      <c r="P15" s="22">
        <v>10</v>
      </c>
      <c r="Q15" s="22">
        <v>20</v>
      </c>
      <c r="R15" s="22"/>
      <c r="S15" s="22">
        <v>25</v>
      </c>
      <c r="T15" s="22">
        <v>10</v>
      </c>
      <c r="U15" s="22">
        <v>50</v>
      </c>
      <c r="V15" s="22">
        <v>150</v>
      </c>
      <c r="W15" s="22">
        <v>53</v>
      </c>
      <c r="X15" s="22">
        <v>150</v>
      </c>
      <c r="Y15" s="22">
        <v>400</v>
      </c>
      <c r="Z15" s="22">
        <v>5</v>
      </c>
      <c r="AA15" s="23">
        <f t="shared" si="0"/>
        <v>1453</v>
      </c>
      <c r="AB15" s="24">
        <v>100</v>
      </c>
      <c r="AC15" s="24">
        <f t="shared" si="1"/>
        <v>145300</v>
      </c>
      <c r="AD15" s="27">
        <f>SUM(AC15)</f>
        <v>145300</v>
      </c>
    </row>
    <row r="16" spans="1:30" ht="126" x14ac:dyDescent="0.25">
      <c r="A16" s="41">
        <v>6</v>
      </c>
      <c r="B16" s="35">
        <v>14</v>
      </c>
      <c r="C16" s="42" t="s">
        <v>67</v>
      </c>
      <c r="D16" s="36" t="s">
        <v>68</v>
      </c>
      <c r="E16" s="36" t="s">
        <v>13</v>
      </c>
      <c r="F16" s="36" t="s">
        <v>17</v>
      </c>
      <c r="G16" s="40" t="s">
        <v>15</v>
      </c>
      <c r="H16" s="37" t="s">
        <v>16</v>
      </c>
      <c r="I16" s="36"/>
      <c r="J16" s="36"/>
      <c r="K16" s="36">
        <v>20</v>
      </c>
      <c r="L16" s="36">
        <v>2000</v>
      </c>
      <c r="M16" s="36"/>
      <c r="N16" s="36">
        <v>360</v>
      </c>
      <c r="O16" s="36">
        <v>130</v>
      </c>
      <c r="P16" s="36">
        <v>50</v>
      </c>
      <c r="Q16" s="36">
        <v>700</v>
      </c>
      <c r="R16" s="36">
        <v>120</v>
      </c>
      <c r="S16" s="36">
        <v>300</v>
      </c>
      <c r="T16" s="36">
        <v>1710</v>
      </c>
      <c r="U16" s="36">
        <v>120</v>
      </c>
      <c r="V16" s="36">
        <v>140</v>
      </c>
      <c r="W16" s="36">
        <v>600</v>
      </c>
      <c r="X16" s="36">
        <v>150</v>
      </c>
      <c r="Y16" s="36">
        <v>100</v>
      </c>
      <c r="Z16" s="36">
        <v>20</v>
      </c>
      <c r="AA16" s="38">
        <f t="shared" si="0"/>
        <v>6520</v>
      </c>
      <c r="AB16" s="39">
        <v>26.27</v>
      </c>
      <c r="AC16" s="39">
        <f t="shared" si="1"/>
        <v>171280.4</v>
      </c>
      <c r="AD16" s="43">
        <f>SUM(AC16)</f>
        <v>171280.4</v>
      </c>
    </row>
    <row r="17" spans="1:30" ht="78.75" x14ac:dyDescent="0.25">
      <c r="A17" s="25">
        <v>7</v>
      </c>
      <c r="B17" s="8">
        <v>15</v>
      </c>
      <c r="C17" s="32" t="s">
        <v>46</v>
      </c>
      <c r="D17" s="10" t="s">
        <v>45</v>
      </c>
      <c r="E17" s="10" t="s">
        <v>13</v>
      </c>
      <c r="F17" s="10" t="s">
        <v>17</v>
      </c>
      <c r="G17" s="9" t="s">
        <v>15</v>
      </c>
      <c r="H17" s="9" t="s">
        <v>16</v>
      </c>
      <c r="I17" s="10">
        <v>300</v>
      </c>
      <c r="J17" s="10"/>
      <c r="K17" s="10">
        <v>30</v>
      </c>
      <c r="L17" s="10">
        <v>10</v>
      </c>
      <c r="M17" s="10"/>
      <c r="N17" s="10">
        <v>50</v>
      </c>
      <c r="O17" s="10">
        <v>50</v>
      </c>
      <c r="P17" s="10">
        <v>10</v>
      </c>
      <c r="Q17" s="10">
        <v>2</v>
      </c>
      <c r="R17" s="10">
        <v>250</v>
      </c>
      <c r="S17" s="10"/>
      <c r="T17" s="10">
        <v>21</v>
      </c>
      <c r="U17" s="10">
        <v>10</v>
      </c>
      <c r="V17" s="10"/>
      <c r="W17" s="10">
        <v>11</v>
      </c>
      <c r="X17" s="10">
        <v>100</v>
      </c>
      <c r="Y17" s="10">
        <v>50</v>
      </c>
      <c r="Z17" s="10">
        <v>1</v>
      </c>
      <c r="AA17" s="23">
        <f t="shared" si="0"/>
        <v>895</v>
      </c>
      <c r="AB17" s="24">
        <v>520</v>
      </c>
      <c r="AC17" s="24">
        <f t="shared" si="1"/>
        <v>465400</v>
      </c>
      <c r="AD17" s="27">
        <f>SUM(AC17)</f>
        <v>465400</v>
      </c>
    </row>
    <row r="18" spans="1:30" ht="28.5" customHeight="1" x14ac:dyDescent="0.25">
      <c r="A18" s="50">
        <v>8</v>
      </c>
      <c r="B18" s="35">
        <v>16</v>
      </c>
      <c r="C18" s="48" t="s">
        <v>37</v>
      </c>
      <c r="D18" s="36" t="s">
        <v>25</v>
      </c>
      <c r="E18" s="36" t="s">
        <v>13</v>
      </c>
      <c r="F18" s="36" t="s">
        <v>17</v>
      </c>
      <c r="G18" s="40" t="s">
        <v>15</v>
      </c>
      <c r="H18" s="40" t="s">
        <v>16</v>
      </c>
      <c r="I18" s="36">
        <v>150</v>
      </c>
      <c r="J18" s="36"/>
      <c r="K18" s="36"/>
      <c r="L18" s="36">
        <v>60</v>
      </c>
      <c r="M18" s="36"/>
      <c r="N18" s="36">
        <v>60</v>
      </c>
      <c r="O18" s="36">
        <v>90</v>
      </c>
      <c r="P18" s="36">
        <v>10</v>
      </c>
      <c r="Q18" s="36">
        <v>20</v>
      </c>
      <c r="R18" s="36">
        <v>10</v>
      </c>
      <c r="S18" s="36">
        <v>50</v>
      </c>
      <c r="T18" s="36">
        <v>13</v>
      </c>
      <c r="U18" s="36">
        <v>50</v>
      </c>
      <c r="V18" s="36">
        <v>1</v>
      </c>
      <c r="W18" s="36">
        <v>89</v>
      </c>
      <c r="X18" s="36">
        <v>200</v>
      </c>
      <c r="Y18" s="36">
        <v>15</v>
      </c>
      <c r="Z18" s="36">
        <v>2</v>
      </c>
      <c r="AA18" s="38">
        <f t="shared" si="0"/>
        <v>820</v>
      </c>
      <c r="AB18" s="39">
        <v>53.85</v>
      </c>
      <c r="AC18" s="39">
        <f t="shared" si="1"/>
        <v>44157</v>
      </c>
      <c r="AD18" s="51">
        <f>SUM(AC18:AC19)</f>
        <v>55655.5</v>
      </c>
    </row>
    <row r="19" spans="1:30" ht="27.75" customHeight="1" x14ac:dyDescent="0.25">
      <c r="A19" s="50"/>
      <c r="B19" s="35">
        <v>17</v>
      </c>
      <c r="C19" s="48"/>
      <c r="D19" s="36" t="s">
        <v>26</v>
      </c>
      <c r="E19" s="36" t="s">
        <v>13</v>
      </c>
      <c r="F19" s="36" t="s">
        <v>17</v>
      </c>
      <c r="G19" s="40" t="s">
        <v>15</v>
      </c>
      <c r="H19" s="40" t="s">
        <v>16</v>
      </c>
      <c r="I19" s="36">
        <v>100</v>
      </c>
      <c r="J19" s="36"/>
      <c r="K19" s="36"/>
      <c r="L19" s="36" t="s">
        <v>69</v>
      </c>
      <c r="M19" s="36"/>
      <c r="N19" s="36">
        <v>110</v>
      </c>
      <c r="O19" s="36">
        <v>40</v>
      </c>
      <c r="P19" s="36">
        <v>30</v>
      </c>
      <c r="Q19" s="36"/>
      <c r="R19" s="36">
        <v>5</v>
      </c>
      <c r="S19" s="36"/>
      <c r="T19" s="36">
        <v>100</v>
      </c>
      <c r="U19" s="36">
        <v>300</v>
      </c>
      <c r="V19" s="36"/>
      <c r="W19" s="36">
        <v>995</v>
      </c>
      <c r="X19" s="36">
        <v>200</v>
      </c>
      <c r="Y19" s="36"/>
      <c r="Z19" s="36">
        <v>5</v>
      </c>
      <c r="AA19" s="38">
        <f t="shared" si="0"/>
        <v>1885</v>
      </c>
      <c r="AB19" s="39">
        <v>6.1</v>
      </c>
      <c r="AC19" s="39">
        <f t="shared" si="1"/>
        <v>11498.5</v>
      </c>
      <c r="AD19" s="51"/>
    </row>
    <row r="20" spans="1:30" ht="63" x14ac:dyDescent="0.25">
      <c r="A20" s="25">
        <v>9</v>
      </c>
      <c r="B20" s="8">
        <v>18</v>
      </c>
      <c r="C20" s="32" t="s">
        <v>40</v>
      </c>
      <c r="D20" s="21" t="s">
        <v>29</v>
      </c>
      <c r="E20" s="21" t="s">
        <v>34</v>
      </c>
      <c r="F20" s="10" t="s">
        <v>17</v>
      </c>
      <c r="G20" s="6" t="s">
        <v>15</v>
      </c>
      <c r="H20" s="6" t="s">
        <v>16</v>
      </c>
      <c r="I20" s="21"/>
      <c r="J20" s="21"/>
      <c r="K20" s="21">
        <v>50</v>
      </c>
      <c r="L20" s="21"/>
      <c r="M20" s="21"/>
      <c r="N20" s="21">
        <v>60</v>
      </c>
      <c r="O20" s="21">
        <v>100</v>
      </c>
      <c r="P20" s="21"/>
      <c r="Q20" s="21"/>
      <c r="R20" s="21"/>
      <c r="S20" s="21"/>
      <c r="T20" s="21">
        <v>50</v>
      </c>
      <c r="U20" s="21">
        <v>300</v>
      </c>
      <c r="V20" s="21"/>
      <c r="W20" s="21">
        <v>98</v>
      </c>
      <c r="X20" s="21"/>
      <c r="Y20" s="21"/>
      <c r="Z20" s="21">
        <v>20</v>
      </c>
      <c r="AA20" s="23">
        <f>SUM(I20:Z20)</f>
        <v>678</v>
      </c>
      <c r="AB20" s="24">
        <v>5.42</v>
      </c>
      <c r="AC20" s="24">
        <f t="shared" si="1"/>
        <v>3674.7599999999998</v>
      </c>
      <c r="AD20" s="28">
        <f>SUM(AC20)</f>
        <v>3674.7599999999998</v>
      </c>
    </row>
    <row r="21" spans="1:30" ht="47.25" x14ac:dyDescent="0.25">
      <c r="A21" s="41">
        <v>10</v>
      </c>
      <c r="B21" s="35">
        <v>19</v>
      </c>
      <c r="C21" s="44" t="s">
        <v>42</v>
      </c>
      <c r="D21" s="36" t="s">
        <v>32</v>
      </c>
      <c r="E21" s="45" t="s">
        <v>36</v>
      </c>
      <c r="F21" s="36" t="s">
        <v>17</v>
      </c>
      <c r="G21" s="37" t="s">
        <v>15</v>
      </c>
      <c r="H21" s="37" t="s">
        <v>16</v>
      </c>
      <c r="I21" s="36">
        <v>10000</v>
      </c>
      <c r="J21" s="36"/>
      <c r="K21" s="36"/>
      <c r="L21" s="36">
        <v>400</v>
      </c>
      <c r="M21" s="36">
        <v>500</v>
      </c>
      <c r="N21" s="36">
        <v>500</v>
      </c>
      <c r="O21" s="36">
        <v>300</v>
      </c>
      <c r="P21" s="36">
        <v>500</v>
      </c>
      <c r="Q21" s="36">
        <v>400</v>
      </c>
      <c r="R21" s="36">
        <v>600</v>
      </c>
      <c r="S21" s="36">
        <v>2000</v>
      </c>
      <c r="T21" s="36">
        <v>1000</v>
      </c>
      <c r="U21" s="36"/>
      <c r="V21" s="36"/>
      <c r="W21" s="36">
        <v>1500</v>
      </c>
      <c r="X21" s="36"/>
      <c r="Y21" s="36">
        <v>400</v>
      </c>
      <c r="Z21" s="36">
        <v>500</v>
      </c>
      <c r="AA21" s="38">
        <f>SUM(I21:Z21)</f>
        <v>18600</v>
      </c>
      <c r="AB21" s="39">
        <v>0.4</v>
      </c>
      <c r="AC21" s="39">
        <f t="shared" si="1"/>
        <v>7440</v>
      </c>
      <c r="AD21" s="46">
        <f>SUM(AC21)</f>
        <v>7440</v>
      </c>
    </row>
    <row r="22" spans="1:30" ht="25.5" customHeight="1" x14ac:dyDescent="0.25">
      <c r="A22" s="56">
        <v>11</v>
      </c>
      <c r="B22" s="8">
        <v>20</v>
      </c>
      <c r="C22" s="49" t="s">
        <v>38</v>
      </c>
      <c r="D22" s="10" t="s">
        <v>27</v>
      </c>
      <c r="E22" s="26" t="s">
        <v>33</v>
      </c>
      <c r="F22" s="10" t="s">
        <v>17</v>
      </c>
      <c r="G22" s="6" t="s">
        <v>15</v>
      </c>
      <c r="H22" s="6" t="s">
        <v>16</v>
      </c>
      <c r="I22" s="10">
        <v>100</v>
      </c>
      <c r="J22" s="10"/>
      <c r="K22" s="10">
        <v>100</v>
      </c>
      <c r="L22" s="10">
        <v>500</v>
      </c>
      <c r="M22" s="10">
        <v>15</v>
      </c>
      <c r="N22" s="10">
        <v>60</v>
      </c>
      <c r="O22" s="10">
        <v>200</v>
      </c>
      <c r="P22" s="10"/>
      <c r="Q22" s="10"/>
      <c r="R22" s="10">
        <v>150</v>
      </c>
      <c r="S22" s="10"/>
      <c r="T22" s="10">
        <v>300</v>
      </c>
      <c r="U22" s="10"/>
      <c r="V22" s="10"/>
      <c r="W22" s="10">
        <v>660</v>
      </c>
      <c r="X22" s="10">
        <v>10</v>
      </c>
      <c r="Y22" s="10"/>
      <c r="Z22" s="10"/>
      <c r="AA22" s="23">
        <f t="shared" si="0"/>
        <v>2095</v>
      </c>
      <c r="AB22" s="24">
        <v>4.47</v>
      </c>
      <c r="AC22" s="24">
        <f t="shared" si="1"/>
        <v>9364.65</v>
      </c>
      <c r="AD22" s="60">
        <f>SUM(AC22:AC23)</f>
        <v>17854.949999999997</v>
      </c>
    </row>
    <row r="23" spans="1:30" ht="27.75" customHeight="1" x14ac:dyDescent="0.25">
      <c r="A23" s="57"/>
      <c r="B23" s="8">
        <v>21</v>
      </c>
      <c r="C23" s="49"/>
      <c r="D23" s="10" t="s">
        <v>28</v>
      </c>
      <c r="E23" s="26" t="s">
        <v>33</v>
      </c>
      <c r="F23" s="10" t="s">
        <v>17</v>
      </c>
      <c r="G23" s="6" t="s">
        <v>15</v>
      </c>
      <c r="H23" s="6" t="s">
        <v>16</v>
      </c>
      <c r="I23" s="10">
        <v>200</v>
      </c>
      <c r="J23" s="10"/>
      <c r="K23" s="10"/>
      <c r="L23" s="10"/>
      <c r="M23" s="10"/>
      <c r="N23" s="10">
        <v>110</v>
      </c>
      <c r="O23" s="10">
        <v>300</v>
      </c>
      <c r="P23" s="10"/>
      <c r="Q23" s="10"/>
      <c r="R23" s="10"/>
      <c r="S23" s="10"/>
      <c r="T23" s="10">
        <v>300</v>
      </c>
      <c r="U23" s="10">
        <v>300</v>
      </c>
      <c r="V23" s="10">
        <v>600</v>
      </c>
      <c r="W23" s="10">
        <v>1000</v>
      </c>
      <c r="X23" s="10"/>
      <c r="Y23" s="10"/>
      <c r="Z23" s="10">
        <v>300</v>
      </c>
      <c r="AA23" s="23">
        <f t="shared" si="0"/>
        <v>3110</v>
      </c>
      <c r="AB23" s="24">
        <v>2.73</v>
      </c>
      <c r="AC23" s="24">
        <f t="shared" si="1"/>
        <v>8490.2999999999993</v>
      </c>
      <c r="AD23" s="61"/>
    </row>
    <row r="24" spans="1:30" ht="25.5" customHeight="1" x14ac:dyDescent="0.25">
      <c r="A24" s="58">
        <v>12</v>
      </c>
      <c r="B24" s="35">
        <v>22</v>
      </c>
      <c r="C24" s="48" t="s">
        <v>39</v>
      </c>
      <c r="D24" s="36" t="s">
        <v>27</v>
      </c>
      <c r="E24" s="45" t="s">
        <v>33</v>
      </c>
      <c r="F24" s="36" t="s">
        <v>17</v>
      </c>
      <c r="G24" s="37" t="s">
        <v>15</v>
      </c>
      <c r="H24" s="37" t="s">
        <v>16</v>
      </c>
      <c r="I24" s="36">
        <v>100</v>
      </c>
      <c r="J24" s="36"/>
      <c r="K24" s="36"/>
      <c r="L24" s="36">
        <v>500</v>
      </c>
      <c r="M24" s="36">
        <v>10</v>
      </c>
      <c r="N24" s="36">
        <v>50</v>
      </c>
      <c r="O24" s="36">
        <v>400</v>
      </c>
      <c r="P24" s="36"/>
      <c r="Q24" s="36"/>
      <c r="R24" s="36">
        <v>200</v>
      </c>
      <c r="S24" s="36"/>
      <c r="T24" s="36">
        <v>540</v>
      </c>
      <c r="U24" s="36"/>
      <c r="V24" s="36"/>
      <c r="W24" s="36">
        <v>1301</v>
      </c>
      <c r="X24" s="36">
        <v>15</v>
      </c>
      <c r="Y24" s="36">
        <v>50</v>
      </c>
      <c r="Z24" s="36"/>
      <c r="AA24" s="38">
        <f t="shared" si="0"/>
        <v>3166</v>
      </c>
      <c r="AB24" s="39">
        <v>2.9</v>
      </c>
      <c r="AC24" s="39">
        <f t="shared" si="1"/>
        <v>9181.4</v>
      </c>
      <c r="AD24" s="62">
        <f>SUM(AC24:AC25)</f>
        <v>23618.9</v>
      </c>
    </row>
    <row r="25" spans="1:30" ht="25.5" customHeight="1" x14ac:dyDescent="0.25">
      <c r="A25" s="59"/>
      <c r="B25" s="35">
        <v>23</v>
      </c>
      <c r="C25" s="48"/>
      <c r="D25" s="36" t="s">
        <v>28</v>
      </c>
      <c r="E25" s="45" t="s">
        <v>33</v>
      </c>
      <c r="F25" s="36" t="s">
        <v>17</v>
      </c>
      <c r="G25" s="37" t="s">
        <v>15</v>
      </c>
      <c r="H25" s="37" t="s">
        <v>16</v>
      </c>
      <c r="I25" s="36">
        <v>200</v>
      </c>
      <c r="J25" s="36"/>
      <c r="K25" s="36">
        <v>500</v>
      </c>
      <c r="L25" s="36"/>
      <c r="M25" s="36"/>
      <c r="N25" s="36">
        <v>110</v>
      </c>
      <c r="O25" s="36">
        <v>600</v>
      </c>
      <c r="P25" s="36"/>
      <c r="Q25" s="36">
        <v>105</v>
      </c>
      <c r="R25" s="36"/>
      <c r="S25" s="36"/>
      <c r="T25" s="36">
        <v>910</v>
      </c>
      <c r="U25" s="36">
        <v>300</v>
      </c>
      <c r="V25" s="36">
        <v>750</v>
      </c>
      <c r="W25" s="36">
        <v>2000</v>
      </c>
      <c r="X25" s="36"/>
      <c r="Y25" s="36"/>
      <c r="Z25" s="36">
        <v>300</v>
      </c>
      <c r="AA25" s="38">
        <f t="shared" si="0"/>
        <v>5775</v>
      </c>
      <c r="AB25" s="39">
        <v>2.5</v>
      </c>
      <c r="AC25" s="39">
        <f t="shared" si="1"/>
        <v>14437.5</v>
      </c>
      <c r="AD25" s="63"/>
    </row>
    <row r="26" spans="1:30" ht="25.5" customHeight="1" x14ac:dyDescent="0.25">
      <c r="A26" s="56">
        <v>13</v>
      </c>
      <c r="B26" s="8">
        <v>24</v>
      </c>
      <c r="C26" s="49" t="s">
        <v>41</v>
      </c>
      <c r="D26" s="10" t="s">
        <v>30</v>
      </c>
      <c r="E26" s="26" t="s">
        <v>35</v>
      </c>
      <c r="F26" s="10" t="s">
        <v>17</v>
      </c>
      <c r="G26" s="6" t="s">
        <v>15</v>
      </c>
      <c r="H26" s="6" t="s">
        <v>16</v>
      </c>
      <c r="I26" s="10">
        <v>1000</v>
      </c>
      <c r="J26" s="10">
        <v>200</v>
      </c>
      <c r="K26" s="10"/>
      <c r="L26" s="10" t="s">
        <v>69</v>
      </c>
      <c r="M26" s="10">
        <v>500</v>
      </c>
      <c r="N26" s="10">
        <v>110</v>
      </c>
      <c r="O26" s="10">
        <v>2300</v>
      </c>
      <c r="P26" s="10">
        <v>2000</v>
      </c>
      <c r="Q26" s="10"/>
      <c r="R26" s="10">
        <v>3500</v>
      </c>
      <c r="S26" s="10"/>
      <c r="T26" s="10">
        <v>300</v>
      </c>
      <c r="U26" s="29"/>
      <c r="V26" s="10">
        <v>400</v>
      </c>
      <c r="W26" s="10">
        <v>5000</v>
      </c>
      <c r="X26" s="10">
        <v>500</v>
      </c>
      <c r="Y26" s="10"/>
      <c r="Z26" s="10"/>
      <c r="AA26" s="23">
        <f t="shared" si="0"/>
        <v>15810</v>
      </c>
      <c r="AB26" s="24">
        <v>1.3</v>
      </c>
      <c r="AC26" s="24">
        <f t="shared" si="1"/>
        <v>20553</v>
      </c>
      <c r="AD26" s="60">
        <f>SUM(AC26:AC27)</f>
        <v>39427.350000000006</v>
      </c>
    </row>
    <row r="27" spans="1:30" ht="30" x14ac:dyDescent="0.25">
      <c r="A27" s="57"/>
      <c r="B27" s="8">
        <v>25</v>
      </c>
      <c r="C27" s="49"/>
      <c r="D27" s="10" t="s">
        <v>31</v>
      </c>
      <c r="E27" s="26" t="s">
        <v>35</v>
      </c>
      <c r="F27" s="10" t="s">
        <v>17</v>
      </c>
      <c r="G27" s="6" t="s">
        <v>15</v>
      </c>
      <c r="H27" s="6" t="s">
        <v>16</v>
      </c>
      <c r="I27" s="10">
        <v>25000</v>
      </c>
      <c r="J27" s="10"/>
      <c r="K27" s="10"/>
      <c r="L27" s="10" t="s">
        <v>69</v>
      </c>
      <c r="M27" s="10"/>
      <c r="N27" s="10">
        <v>1100</v>
      </c>
      <c r="O27" s="10">
        <v>3000</v>
      </c>
      <c r="P27" s="10"/>
      <c r="Q27" s="10">
        <v>1000</v>
      </c>
      <c r="R27" s="10">
        <v>4004</v>
      </c>
      <c r="S27" s="10">
        <v>7000</v>
      </c>
      <c r="T27" s="10">
        <v>9800</v>
      </c>
      <c r="U27" s="10">
        <v>8000</v>
      </c>
      <c r="V27" s="10">
        <v>5000</v>
      </c>
      <c r="W27" s="10">
        <v>6001</v>
      </c>
      <c r="X27" s="10"/>
      <c r="Y27" s="10"/>
      <c r="Z27" s="10"/>
      <c r="AA27" s="23">
        <f t="shared" si="0"/>
        <v>69905</v>
      </c>
      <c r="AB27" s="24">
        <v>0.27</v>
      </c>
      <c r="AC27" s="24">
        <f t="shared" si="1"/>
        <v>18874.350000000002</v>
      </c>
      <c r="AD27" s="61"/>
    </row>
    <row r="28" spans="1:30" ht="15.75" x14ac:dyDescent="0.25">
      <c r="A28" s="58">
        <v>14</v>
      </c>
      <c r="B28" s="35">
        <v>26</v>
      </c>
      <c r="C28" s="48" t="s">
        <v>47</v>
      </c>
      <c r="D28" s="36" t="s">
        <v>30</v>
      </c>
      <c r="E28" s="45" t="s">
        <v>34</v>
      </c>
      <c r="F28" s="36" t="s">
        <v>17</v>
      </c>
      <c r="G28" s="37" t="s">
        <v>15</v>
      </c>
      <c r="H28" s="37" t="s">
        <v>16</v>
      </c>
      <c r="I28" s="36">
        <v>5000</v>
      </c>
      <c r="J28" s="36">
        <v>200</v>
      </c>
      <c r="K28" s="36"/>
      <c r="L28" s="36">
        <v>2000</v>
      </c>
      <c r="M28" s="36">
        <v>500</v>
      </c>
      <c r="N28" s="36">
        <v>500</v>
      </c>
      <c r="O28" s="36">
        <v>3000</v>
      </c>
      <c r="P28" s="36"/>
      <c r="Q28" s="36"/>
      <c r="R28" s="36">
        <v>3500</v>
      </c>
      <c r="S28" s="36"/>
      <c r="T28" s="36"/>
      <c r="U28" s="36"/>
      <c r="V28" s="36"/>
      <c r="W28" s="36">
        <v>4100</v>
      </c>
      <c r="X28" s="36">
        <v>1000</v>
      </c>
      <c r="Y28" s="36">
        <v>200</v>
      </c>
      <c r="Z28" s="36">
        <v>500</v>
      </c>
      <c r="AA28" s="38">
        <f t="shared" si="0"/>
        <v>20500</v>
      </c>
      <c r="AB28" s="39">
        <v>2.72</v>
      </c>
      <c r="AC28" s="39">
        <f t="shared" si="1"/>
        <v>55760.000000000007</v>
      </c>
      <c r="AD28" s="62">
        <f>SUM(AC28:AC29)</f>
        <v>97799.78</v>
      </c>
    </row>
    <row r="29" spans="1:30" ht="44.25" customHeight="1" x14ac:dyDescent="0.25">
      <c r="A29" s="59"/>
      <c r="B29" s="35">
        <v>27</v>
      </c>
      <c r="C29" s="48"/>
      <c r="D29" s="36" t="s">
        <v>31</v>
      </c>
      <c r="E29" s="45" t="s">
        <v>34</v>
      </c>
      <c r="F29" s="36" t="s">
        <v>17</v>
      </c>
      <c r="G29" s="37" t="s">
        <v>15</v>
      </c>
      <c r="H29" s="37" t="s">
        <v>16</v>
      </c>
      <c r="I29" s="36">
        <v>5000</v>
      </c>
      <c r="J29" s="36"/>
      <c r="K29" s="36"/>
      <c r="L29" s="36"/>
      <c r="M29" s="36"/>
      <c r="N29" s="36">
        <v>1500</v>
      </c>
      <c r="O29" s="36">
        <v>5950</v>
      </c>
      <c r="P29" s="36">
        <v>5000</v>
      </c>
      <c r="Q29" s="36">
        <v>1000</v>
      </c>
      <c r="R29" s="36">
        <v>4004</v>
      </c>
      <c r="S29" s="36">
        <v>7000</v>
      </c>
      <c r="T29" s="36">
        <v>10000</v>
      </c>
      <c r="U29" s="36">
        <v>8000</v>
      </c>
      <c r="V29" s="36">
        <v>15300</v>
      </c>
      <c r="W29" s="36">
        <v>10000</v>
      </c>
      <c r="X29" s="36">
        <v>1000</v>
      </c>
      <c r="Y29" s="36"/>
      <c r="Z29" s="36"/>
      <c r="AA29" s="38">
        <f t="shared" si="0"/>
        <v>73754</v>
      </c>
      <c r="AB29" s="39">
        <v>0.56999999999999995</v>
      </c>
      <c r="AC29" s="39">
        <f t="shared" si="1"/>
        <v>42039.78</v>
      </c>
      <c r="AD29" s="63"/>
    </row>
    <row r="30" spans="1:30" ht="15.75" x14ac:dyDescent="0.25">
      <c r="A30" s="56">
        <v>15</v>
      </c>
      <c r="B30" s="8">
        <v>28</v>
      </c>
      <c r="C30" s="49" t="s">
        <v>48</v>
      </c>
      <c r="D30" s="10" t="s">
        <v>30</v>
      </c>
      <c r="E30" s="26" t="s">
        <v>34</v>
      </c>
      <c r="F30" s="10" t="s">
        <v>17</v>
      </c>
      <c r="G30" s="6" t="s">
        <v>15</v>
      </c>
      <c r="H30" s="6" t="s">
        <v>16</v>
      </c>
      <c r="I30" s="10"/>
      <c r="J30" s="10">
        <v>300</v>
      </c>
      <c r="K30" s="10"/>
      <c r="L30" s="10"/>
      <c r="M30" s="10"/>
      <c r="N30" s="10">
        <v>500</v>
      </c>
      <c r="O30" s="10">
        <v>2000</v>
      </c>
      <c r="P30" s="10">
        <v>1000</v>
      </c>
      <c r="Q30" s="10"/>
      <c r="R30" s="10">
        <v>5000</v>
      </c>
      <c r="S30" s="10"/>
      <c r="T30" s="10">
        <v>600</v>
      </c>
      <c r="U30" s="10"/>
      <c r="V30" s="10">
        <v>100</v>
      </c>
      <c r="W30" s="10">
        <v>1300</v>
      </c>
      <c r="X30" s="10">
        <v>1000</v>
      </c>
      <c r="Y30" s="10">
        <v>300</v>
      </c>
      <c r="Z30" s="10">
        <v>500</v>
      </c>
      <c r="AA30" s="23">
        <f t="shared" si="0"/>
        <v>12600</v>
      </c>
      <c r="AB30" s="24">
        <v>3.35</v>
      </c>
      <c r="AC30" s="24">
        <f t="shared" si="1"/>
        <v>42210</v>
      </c>
      <c r="AD30" s="60">
        <f>SUM(AC30:AC31)</f>
        <v>94190</v>
      </c>
    </row>
    <row r="31" spans="1:30" ht="30" x14ac:dyDescent="0.25">
      <c r="A31" s="57"/>
      <c r="B31" s="8">
        <v>29</v>
      </c>
      <c r="C31" s="49"/>
      <c r="D31" s="10" t="s">
        <v>31</v>
      </c>
      <c r="E31" s="26" t="s">
        <v>34</v>
      </c>
      <c r="F31" s="10" t="s">
        <v>17</v>
      </c>
      <c r="G31" s="9" t="s">
        <v>15</v>
      </c>
      <c r="H31" s="6" t="s">
        <v>16</v>
      </c>
      <c r="I31" s="10"/>
      <c r="J31" s="10"/>
      <c r="K31" s="10">
        <v>3000</v>
      </c>
      <c r="L31" s="10"/>
      <c r="M31" s="10">
        <v>3000</v>
      </c>
      <c r="N31" s="10">
        <v>2000</v>
      </c>
      <c r="O31" s="10">
        <v>3000</v>
      </c>
      <c r="P31" s="10">
        <v>1200</v>
      </c>
      <c r="Q31" s="10"/>
      <c r="R31" s="10">
        <v>5000</v>
      </c>
      <c r="S31" s="10">
        <v>5000</v>
      </c>
      <c r="T31" s="10">
        <v>9000</v>
      </c>
      <c r="U31" s="10">
        <v>10000</v>
      </c>
      <c r="V31" s="10">
        <v>4000</v>
      </c>
      <c r="W31" s="10">
        <v>10300</v>
      </c>
      <c r="X31" s="10">
        <v>1000</v>
      </c>
      <c r="Y31" s="10"/>
      <c r="Z31" s="10"/>
      <c r="AA31" s="23">
        <f t="shared" si="0"/>
        <v>56500</v>
      </c>
      <c r="AB31" s="24">
        <v>0.92</v>
      </c>
      <c r="AC31" s="24">
        <f t="shared" si="1"/>
        <v>51980</v>
      </c>
      <c r="AD31" s="61"/>
    </row>
    <row r="32" spans="1:30" ht="30.75" customHeight="1" x14ac:dyDescent="0.25">
      <c r="B32" s="3"/>
      <c r="C32" s="33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7"/>
      <c r="AB32" s="13"/>
      <c r="AC32" s="30" t="s">
        <v>73</v>
      </c>
      <c r="AD32" s="31">
        <f>SUM(AD3:AD31)</f>
        <v>2432986.2599999998</v>
      </c>
    </row>
    <row r="33" spans="2:29" ht="15.75" x14ac:dyDescent="0.25">
      <c r="B33" s="3"/>
      <c r="C33" s="33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15"/>
      <c r="AC33" s="1"/>
    </row>
    <row r="34" spans="2:29" ht="15.75" x14ac:dyDescent="0.25">
      <c r="B34" s="3"/>
      <c r="C34" s="33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15"/>
      <c r="AC34" s="1"/>
    </row>
  </sheetData>
  <mergeCells count="31">
    <mergeCell ref="C30:C31"/>
    <mergeCell ref="A1:AD1"/>
    <mergeCell ref="A26:A27"/>
    <mergeCell ref="A28:A29"/>
    <mergeCell ref="A30:A31"/>
    <mergeCell ref="A24:A25"/>
    <mergeCell ref="AD22:AD23"/>
    <mergeCell ref="AD24:AD25"/>
    <mergeCell ref="AD26:AD27"/>
    <mergeCell ref="AD28:AD29"/>
    <mergeCell ref="AD30:AD31"/>
    <mergeCell ref="AD3:AD7"/>
    <mergeCell ref="A13:A14"/>
    <mergeCell ref="A18:A19"/>
    <mergeCell ref="A22:A23"/>
    <mergeCell ref="AD13:AD14"/>
    <mergeCell ref="AD8:AD9"/>
    <mergeCell ref="AD10:AD12"/>
    <mergeCell ref="AD18:AD19"/>
    <mergeCell ref="C13:C14"/>
    <mergeCell ref="C10:C12"/>
    <mergeCell ref="A3:A7"/>
    <mergeCell ref="C28:C29"/>
    <mergeCell ref="C18:C19"/>
    <mergeCell ref="C22:C23"/>
    <mergeCell ref="C24:C25"/>
    <mergeCell ref="C26:C27"/>
    <mergeCell ref="C3:C7"/>
    <mergeCell ref="C8:C9"/>
    <mergeCell ref="A8:A9"/>
    <mergeCell ref="A10:A12"/>
  </mergeCells>
  <conditionalFormatting sqref="AC32">
    <cfRule type="expression" dxfId="0" priority="120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PE 1755.2023</vt:lpstr>
      <vt:lpstr>'Anexo II - PE 1755.2023'!Area_de_impressao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ERICO KRETZER JUNIOR</cp:lastModifiedBy>
  <cp:lastPrinted>2022-06-03T14:30:22Z</cp:lastPrinted>
  <dcterms:created xsi:type="dcterms:W3CDTF">2017-11-06T16:56:11Z</dcterms:created>
  <dcterms:modified xsi:type="dcterms:W3CDTF">2023-12-15T17:28:46Z</dcterms:modified>
</cp:coreProperties>
</file>